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7995"/>
  </bookViews>
  <sheets>
    <sheet name="УЛ.МАРИНА БАРА" sheetId="3" r:id="rId1"/>
  </sheets>
  <calcPr calcId="145621"/>
</workbook>
</file>

<file path=xl/calcChain.xml><?xml version="1.0" encoding="utf-8"?>
<calcChain xmlns="http://schemas.openxmlformats.org/spreadsheetml/2006/main">
  <c r="E36" i="3" l="1"/>
  <c r="E35" i="3"/>
  <c r="E34" i="3"/>
  <c r="E33" i="3"/>
  <c r="E30" i="3"/>
  <c r="B31" i="3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E29" i="3"/>
  <c r="E37" i="3" s="1"/>
  <c r="E24" i="3"/>
  <c r="E23" i="3"/>
  <c r="E21" i="3"/>
  <c r="E20" i="3"/>
  <c r="E16" i="3"/>
  <c r="E15" i="3"/>
  <c r="E14" i="3"/>
  <c r="E13" i="3"/>
  <c r="E11" i="3"/>
  <c r="E38" i="3" l="1"/>
  <c r="E40" i="3"/>
  <c r="E31" i="3"/>
  <c r="E32" i="3" l="1"/>
  <c r="E39" i="3"/>
  <c r="E41" i="3" l="1"/>
</calcChain>
</file>

<file path=xl/sharedStrings.xml><?xml version="1.0" encoding="utf-8"?>
<sst xmlns="http://schemas.openxmlformats.org/spreadsheetml/2006/main" count="202" uniqueCount="100">
  <si>
    <t>м2</t>
  </si>
  <si>
    <t>м</t>
  </si>
  <si>
    <t>бр</t>
  </si>
  <si>
    <t>бр.</t>
  </si>
  <si>
    <t>м3</t>
  </si>
  <si>
    <t xml:space="preserve"> </t>
  </si>
  <si>
    <t>КОЛИЧЕСТВЕНO-СТОЙНОСТНА СМЕТКА ЗА ОБЕКТ: "Изграждане на ул. "Марина бара", гр. Перник, Община Перник от ОТ 504 през ОТ 505 до ОТ 523" според действащ ПУП- ПУР на гр. Перник, Община Перник“</t>
  </si>
  <si>
    <t>ПОДГОТВИТЕЛНИ И ЗЕМНИ РАБОТИ</t>
  </si>
  <si>
    <t>Поз. No</t>
  </si>
  <si>
    <t>Наименование на СМР</t>
  </si>
  <si>
    <t>Ед. мярка</t>
  </si>
  <si>
    <t>Колич.</t>
  </si>
  <si>
    <t>Ед. цена</t>
  </si>
  <si>
    <t>Стойност</t>
  </si>
  <si>
    <t>Изкоп на земни почви и неподходящ материал за оформяне на земно легло (вкл. извозване до депо)</t>
  </si>
  <si>
    <t>m3</t>
  </si>
  <si>
    <t>Премахване на полумасивни огради  (вкл. натоварване и извозване до депо)</t>
  </si>
  <si>
    <t>m</t>
  </si>
  <si>
    <t>Насип за улици от подходящи почви</t>
  </si>
  <si>
    <r>
      <t>Уплътняване на земно легло до Е</t>
    </r>
    <r>
      <rPr>
        <sz val="8"/>
        <color indexed="8"/>
        <rFont val="Verdana"/>
        <family val="2"/>
        <charset val="204"/>
      </rPr>
      <t>0</t>
    </r>
    <r>
      <rPr>
        <sz val="10"/>
        <color indexed="8"/>
        <rFont val="Verdana"/>
        <family val="2"/>
        <charset val="204"/>
      </rPr>
      <t>=30 Mpa</t>
    </r>
  </si>
  <si>
    <t>m2</t>
  </si>
  <si>
    <t>ПЪТНИ И АСФАЛТОВИ РАБОТИ</t>
  </si>
  <si>
    <t>Плътен асфалтобетон  - 4 см</t>
  </si>
  <si>
    <t>t</t>
  </si>
  <si>
    <t>Втори битумен разлив</t>
  </si>
  <si>
    <t>Порьозен асфалтобетон  - 4 см</t>
  </si>
  <si>
    <t xml:space="preserve">Първи битумен разлив </t>
  </si>
  <si>
    <t xml:space="preserve">Сортиран трошен камък (15-25mm) с деб.12см </t>
  </si>
  <si>
    <t xml:space="preserve">Несортиран трошен камък (25-40mm) с деб.20см </t>
  </si>
  <si>
    <t>НАПРАВА НА ТРОТОАРИ</t>
  </si>
  <si>
    <t>Плътен асфалтобетон - пясъчен с деб. 4см</t>
  </si>
  <si>
    <t>Сортиран трош. камък  фракция (15-25mm) с деб. 20 cm</t>
  </si>
  <si>
    <t>Доставка и полагане на бет. пътни бордюри 18/35</t>
  </si>
  <si>
    <t>Доставка и полагане на подложен бетон В12.5 за бордюри</t>
  </si>
  <si>
    <t>Запълване на бордюрните фуги с цименто - пясъчен разтвор</t>
  </si>
  <si>
    <t>ОТВОДНЯВАНЕ И ПРИНАДЛЕЖНОСТИ НА ПЪТЯ</t>
  </si>
  <si>
    <t>Изграждане на облицован окоп от стоманобетонови елементи</t>
  </si>
  <si>
    <t>ОРГАНИЗАЦИЯ НА ДВИЖЕНИЕТО</t>
  </si>
  <si>
    <t>Доставка и полагане на хоризонтална маркировка от бяла боя, съгласно БДС 16102-85 ,включително всички свързани с това разходи машинно</t>
  </si>
  <si>
    <t>Доставка и монтаж на стандартни, рефлектиращи пътни знаци, клас-1, I-ви типоразмер, съгласно БДС 1517-74, включително всички свързани с това разходи.</t>
  </si>
  <si>
    <t>Укрепване на стандартни знаци, тръбни стойки ф 60   L = 3.0 м' , включително всички свързани с това разходи.</t>
  </si>
  <si>
    <t>ОБЩА СУМА БЕЗ ДДС:</t>
  </si>
  <si>
    <t>ДДС:</t>
  </si>
  <si>
    <t>ОБЩА СУМА C ДДС:</t>
  </si>
  <si>
    <t>Строителни работи</t>
  </si>
  <si>
    <t>Изкоп в  земни почви машинно на отвал</t>
  </si>
  <si>
    <t>Изкоп в  земни почви ръчно</t>
  </si>
  <si>
    <t>Натоварване на камион на земна маса</t>
  </si>
  <si>
    <t>Извозване на депо до 15км</t>
  </si>
  <si>
    <t xml:space="preserve">Плътно укрепване и разкрепване на изкоп </t>
  </si>
  <si>
    <t>Транспорт на пясък от депо до 15км</t>
  </si>
  <si>
    <t>Пясъчна подложка 15см под тръба</t>
  </si>
  <si>
    <t>Обратно засипване с пясък над теме тръба (30см)</t>
  </si>
  <si>
    <t>Натоварване на нестандартна баластра от депо на транспорт за обратен насип</t>
  </si>
  <si>
    <t>Транспорт на нестандартна баластра от депо до 15км</t>
  </si>
  <si>
    <t>Обратно засипване с нестандартна баластра</t>
  </si>
  <si>
    <t>Уплътняване на пластове с виброплоча на пясъчна засипка над теме тръба</t>
  </si>
  <si>
    <t>Уплътняване на пластове с виброплоча на обратен насип от нестандартна баластра</t>
  </si>
  <si>
    <t>Монтажни работи</t>
  </si>
  <si>
    <t xml:space="preserve">Доставка и монтаж на гофрирани тръби DN200 PP SN8 </t>
  </si>
  <si>
    <t>m'</t>
  </si>
  <si>
    <t>Доставка и монтаж на линейни отводнители, включително чугунена решетка</t>
  </si>
  <si>
    <t>Доставка и монтаж на единичен бетонов двуставен уличен отток включ. чугунена решетка</t>
  </si>
  <si>
    <t>ЕЛЕКТРО</t>
  </si>
  <si>
    <t>Преместване на електически стълб</t>
  </si>
  <si>
    <t>Изкоп с багер в тзп на транспорт</t>
  </si>
  <si>
    <t>Изкоп с щир.до 1,2м ръчен</t>
  </si>
  <si>
    <t>Прехвърляне 2 м вертикално и 3 м</t>
  </si>
  <si>
    <t>Натоварване на  тзп на транспорт</t>
  </si>
  <si>
    <t>Превоз на  тзп на 13 км.</t>
  </si>
  <si>
    <t>Пясъчна подложка и засипка</t>
  </si>
  <si>
    <t>Доставка и транспорт на кам.фрак.</t>
  </si>
  <si>
    <t>Уплътняване обр.насип с трам.</t>
  </si>
  <si>
    <t xml:space="preserve">Полагане РЕФ110/1,0 </t>
  </si>
  <si>
    <t xml:space="preserve">Полагане РЕФ90/1,0 </t>
  </si>
  <si>
    <t>Полагане на РЕ Ф25</t>
  </si>
  <si>
    <t>Доставка и монт.ТГ 90/110</t>
  </si>
  <si>
    <t>Доставка и монт.СКФ80/1,0</t>
  </si>
  <si>
    <t>Доставка и монт.ПХ70D80</t>
  </si>
  <si>
    <t>Доставка и монт.фл.накрайникф90</t>
  </si>
  <si>
    <t>Доставка и монт.своб.фланциФ80</t>
  </si>
  <si>
    <t>Доставка и монт.СКФ100/1,0</t>
  </si>
  <si>
    <t>Доставка и монт.адапт.муфа110/80</t>
  </si>
  <si>
    <t>Доставка и монт.своб.фланциФ110</t>
  </si>
  <si>
    <t>Направа фл.връзка със същ.стом.</t>
  </si>
  <si>
    <t>водопровод ф108 мм</t>
  </si>
  <si>
    <t>Доставка и монтаж СКФ80</t>
  </si>
  <si>
    <t>Доставка и монтаж водовземни</t>
  </si>
  <si>
    <t>скоби  ф110/ф25</t>
  </si>
  <si>
    <t>Доставка и монтаж ТСК 3/4"компл.</t>
  </si>
  <si>
    <t>Доставка и монтаж фитинг външна</t>
  </si>
  <si>
    <t>резба ф25/3/4</t>
  </si>
  <si>
    <t>Доставка и монтаж фитинг вътр.</t>
  </si>
  <si>
    <t>Доставка и монтаж  тапа РЕФ110</t>
  </si>
  <si>
    <t>Направа на челна заварка ф110</t>
  </si>
  <si>
    <t>Изпробване плътност водопровод</t>
  </si>
  <si>
    <t>Полагане сигнална лента</t>
  </si>
  <si>
    <t>Полагане детекторна лента</t>
  </si>
  <si>
    <t>Дезинфекция водопровод</t>
  </si>
  <si>
    <t>ВОДОПРОВОД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</si>
</sst>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charset val="204"/>
      <scheme val="minor"/>
    </font>
    <font>
      <sz val="10"/>
      <name val="Timok"/>
      <charset val="204"/>
    </font>
    <font>
      <sz val="10"/>
      <name val="Arial"/>
      <family val="2"/>
      <charset val="204"/>
    </font>
    <font>
      <b/>
      <sz val="11"/>
      <color indexed="8"/>
      <name val="Verdana"/>
      <family val="2"/>
      <charset val="204"/>
    </font>
    <font>
      <b/>
      <sz val="10"/>
      <color indexed="8"/>
      <name val="Verdana"/>
      <family val="2"/>
      <charset val="204"/>
    </font>
    <font>
      <sz val="10"/>
      <color indexed="8"/>
      <name val="Verdana"/>
      <family val="2"/>
      <charset val="204"/>
    </font>
    <font>
      <sz val="10"/>
      <name val="Verdana"/>
      <family val="2"/>
      <charset val="204"/>
    </font>
    <font>
      <sz val="8"/>
      <color indexed="8"/>
      <name val="Verdana"/>
      <family val="2"/>
      <charset val="204"/>
    </font>
    <font>
      <b/>
      <sz val="10"/>
      <name val="Verdana"/>
      <family val="2"/>
      <charset val="204"/>
    </font>
    <font>
      <sz val="10"/>
      <color theme="1"/>
      <name val="Verdana"/>
      <family val="2"/>
      <charset val="204"/>
    </font>
    <font>
      <sz val="11"/>
      <color rgb="FFFF0000"/>
      <name val="Verdana"/>
      <family val="2"/>
      <charset val="204"/>
    </font>
    <font>
      <sz val="11"/>
      <color indexed="8"/>
      <name val="Verdana"/>
      <family val="2"/>
      <charset val="204"/>
    </font>
    <font>
      <b/>
      <i/>
      <sz val="10.5"/>
      <color indexed="8"/>
      <name val="Verdana"/>
      <family val="2"/>
      <charset val="204"/>
    </font>
    <font>
      <b/>
      <sz val="10.5"/>
      <color indexed="8"/>
      <name val="Verdana"/>
      <family val="2"/>
      <charset val="204"/>
    </font>
    <font>
      <b/>
      <i/>
      <sz val="10"/>
      <color theme="1"/>
      <name val="Verdana"/>
      <family val="2"/>
      <charset val="204"/>
    </font>
    <font>
      <sz val="10"/>
      <name val="Arial"/>
      <family val="2"/>
      <charset val="204"/>
    </font>
    <font>
      <sz val="11"/>
      <color theme="1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5" fillId="0" borderId="0"/>
    <xf numFmtId="0" fontId="2" fillId="0" borderId="0"/>
  </cellStyleXfs>
  <cellXfs count="74">
    <xf numFmtId="0" fontId="0" fillId="0" borderId="0" xfId="0"/>
    <xf numFmtId="0" fontId="0" fillId="0" borderId="0" xfId="0" applyBorder="1"/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/>
    </xf>
    <xf numFmtId="2" fontId="8" fillId="0" borderId="14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/>
    </xf>
    <xf numFmtId="4" fontId="12" fillId="0" borderId="0" xfId="0" applyNumberFormat="1" applyFont="1" applyBorder="1" applyAlignment="1">
      <alignment horizontal="right" vertical="center"/>
    </xf>
    <xf numFmtId="2" fontId="13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 wrapText="1"/>
    </xf>
    <xf numFmtId="2" fontId="6" fillId="0" borderId="7" xfId="0" applyNumberFormat="1" applyFont="1" applyFill="1" applyBorder="1" applyAlignment="1">
      <alignment horizontal="center" vertical="center"/>
    </xf>
    <xf numFmtId="2" fontId="6" fillId="0" borderId="8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2" fontId="6" fillId="0" borderId="6" xfId="0" applyNumberFormat="1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2" fontId="6" fillId="0" borderId="17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2" fontId="6" fillId="0" borderId="20" xfId="0" applyNumberFormat="1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2" fontId="6" fillId="0" borderId="21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2" fontId="6" fillId="0" borderId="5" xfId="0" applyNumberFormat="1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2" fontId="6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2" fontId="9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4">
    <cellStyle name="Normal_Sheet1" xfId="1"/>
    <cellStyle name="Нормален" xfId="0" builtinId="0"/>
    <cellStyle name="Нормален 2" xfId="2"/>
    <cellStyle name="Нормален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48"/>
  <sheetViews>
    <sheetView tabSelected="1" topLeftCell="B1" workbookViewId="0">
      <selection activeCell="M17" sqref="M17"/>
    </sheetView>
  </sheetViews>
  <sheetFormatPr defaultRowHeight="15"/>
  <cols>
    <col min="1" max="1" width="0" hidden="1" customWidth="1"/>
    <col min="2" max="2" width="6.7109375" customWidth="1"/>
    <col min="3" max="3" width="32.28515625" customWidth="1"/>
    <col min="4" max="4" width="8.140625" customWidth="1"/>
    <col min="5" max="5" width="9.85546875" customWidth="1"/>
    <col min="6" max="6" width="9.7109375" customWidth="1"/>
    <col min="7" max="7" width="19.28515625" customWidth="1"/>
  </cols>
  <sheetData>
    <row r="1" spans="2:7" ht="56.25" customHeight="1">
      <c r="B1" s="72" t="s">
        <v>6</v>
      </c>
      <c r="C1" s="72"/>
      <c r="D1" s="72"/>
      <c r="E1" s="72"/>
      <c r="F1" s="72"/>
      <c r="G1" s="72"/>
    </row>
    <row r="2" spans="2:7" ht="32.25" customHeight="1">
      <c r="B2" s="73" t="s">
        <v>7</v>
      </c>
      <c r="C2" s="73"/>
      <c r="D2" s="73"/>
      <c r="E2" s="73"/>
      <c r="F2" s="73"/>
      <c r="G2" s="73"/>
    </row>
    <row r="3" spans="2:7" ht="51" customHeight="1">
      <c r="B3" s="17" t="s">
        <v>8</v>
      </c>
      <c r="C3" s="17" t="s">
        <v>9</v>
      </c>
      <c r="D3" s="17" t="s">
        <v>10</v>
      </c>
      <c r="E3" s="17" t="s">
        <v>11</v>
      </c>
      <c r="F3" s="17" t="s">
        <v>12</v>
      </c>
      <c r="G3" s="17" t="s">
        <v>13</v>
      </c>
    </row>
    <row r="4" spans="2:7" ht="55.5" customHeight="1">
      <c r="B4" s="43">
        <v>1</v>
      </c>
      <c r="C4" s="44" t="s">
        <v>14</v>
      </c>
      <c r="D4" s="53" t="s">
        <v>15</v>
      </c>
      <c r="E4" s="45">
        <v>899.01</v>
      </c>
      <c r="F4" s="45"/>
      <c r="G4" s="45"/>
    </row>
    <row r="5" spans="2:7" ht="47.25" customHeight="1">
      <c r="B5" s="43">
        <v>2</v>
      </c>
      <c r="C5" s="61" t="s">
        <v>16</v>
      </c>
      <c r="D5" s="53" t="s">
        <v>17</v>
      </c>
      <c r="E5" s="24">
        <v>55</v>
      </c>
      <c r="F5" s="24"/>
      <c r="G5" s="24"/>
    </row>
    <row r="6" spans="2:7" ht="42.75" customHeight="1">
      <c r="B6" s="43">
        <v>3</v>
      </c>
      <c r="C6" s="26" t="s">
        <v>18</v>
      </c>
      <c r="D6" s="43" t="s">
        <v>15</v>
      </c>
      <c r="E6" s="45">
        <v>3.79</v>
      </c>
      <c r="F6" s="45"/>
      <c r="G6" s="45"/>
    </row>
    <row r="7" spans="2:7" ht="42.75" customHeight="1">
      <c r="B7" s="43">
        <v>4</v>
      </c>
      <c r="C7" s="26" t="s">
        <v>19</v>
      </c>
      <c r="D7" s="43" t="s">
        <v>20</v>
      </c>
      <c r="E7" s="45">
        <v>1130.55</v>
      </c>
      <c r="F7" s="45"/>
      <c r="G7" s="45"/>
    </row>
    <row r="8" spans="2:7">
      <c r="B8" s="43"/>
      <c r="C8" s="26"/>
      <c r="D8" s="43"/>
      <c r="E8" s="45"/>
      <c r="F8" s="45"/>
      <c r="G8" s="62"/>
    </row>
    <row r="9" spans="2:7">
      <c r="B9" s="68" t="s">
        <v>21</v>
      </c>
      <c r="C9" s="69"/>
      <c r="D9" s="69"/>
      <c r="E9" s="69"/>
      <c r="F9" s="69"/>
      <c r="G9" s="70"/>
    </row>
    <row r="10" spans="2:7" ht="51" customHeight="1">
      <c r="B10" s="17" t="s">
        <v>8</v>
      </c>
      <c r="C10" s="17" t="s">
        <v>9</v>
      </c>
      <c r="D10" s="17" t="s">
        <v>10</v>
      </c>
      <c r="E10" s="17" t="s">
        <v>11</v>
      </c>
      <c r="F10" s="17" t="s">
        <v>12</v>
      </c>
      <c r="G10" s="17" t="s">
        <v>13</v>
      </c>
    </row>
    <row r="11" spans="2:7" ht="33" customHeight="1">
      <c r="B11" s="43">
        <v>5</v>
      </c>
      <c r="C11" s="26" t="s">
        <v>22</v>
      </c>
      <c r="D11" s="43" t="s">
        <v>23</v>
      </c>
      <c r="E11" s="45">
        <f>E12*0.04*2.4</f>
        <v>89.588160000000002</v>
      </c>
      <c r="F11" s="45"/>
      <c r="G11" s="45"/>
    </row>
    <row r="12" spans="2:7" ht="28.5" customHeight="1">
      <c r="B12" s="43">
        <v>6</v>
      </c>
      <c r="C12" s="26" t="s">
        <v>24</v>
      </c>
      <c r="D12" s="43" t="s">
        <v>20</v>
      </c>
      <c r="E12" s="24">
        <v>933.21</v>
      </c>
      <c r="F12" s="24"/>
      <c r="G12" s="24"/>
    </row>
    <row r="13" spans="2:7" ht="36" customHeight="1">
      <c r="B13" s="43">
        <v>7</v>
      </c>
      <c r="C13" s="26" t="s">
        <v>25</v>
      </c>
      <c r="D13" s="43" t="s">
        <v>23</v>
      </c>
      <c r="E13" s="24">
        <f>E12*0.04*2.4</f>
        <v>89.588160000000002</v>
      </c>
      <c r="F13" s="24"/>
      <c r="G13" s="24"/>
    </row>
    <row r="14" spans="2:7" ht="30" customHeight="1">
      <c r="B14" s="43">
        <v>8</v>
      </c>
      <c r="C14" s="26" t="s">
        <v>26</v>
      </c>
      <c r="D14" s="43" t="s">
        <v>20</v>
      </c>
      <c r="E14" s="24">
        <f>E12</f>
        <v>933.21</v>
      </c>
      <c r="F14" s="24"/>
      <c r="G14" s="24"/>
    </row>
    <row r="15" spans="2:7" ht="43.5" customHeight="1">
      <c r="B15" s="43">
        <v>9</v>
      </c>
      <c r="C15" s="47" t="s">
        <v>27</v>
      </c>
      <c r="D15" s="43" t="s">
        <v>15</v>
      </c>
      <c r="E15" s="24">
        <f>E12*0.12</f>
        <v>111.98520000000001</v>
      </c>
      <c r="F15" s="24"/>
      <c r="G15" s="24"/>
    </row>
    <row r="16" spans="2:7" ht="36.75" customHeight="1">
      <c r="B16" s="43">
        <v>10</v>
      </c>
      <c r="C16" s="47" t="s">
        <v>28</v>
      </c>
      <c r="D16" s="43" t="s">
        <v>15</v>
      </c>
      <c r="E16" s="45">
        <f>E12*0.2</f>
        <v>186.64200000000002</v>
      </c>
      <c r="F16" s="45"/>
      <c r="G16" s="45"/>
    </row>
    <row r="17" spans="2:7">
      <c r="B17" s="43"/>
      <c r="C17" s="47"/>
      <c r="D17" s="43"/>
      <c r="E17" s="24"/>
      <c r="F17" s="24"/>
      <c r="G17" s="27"/>
    </row>
    <row r="18" spans="2:7" ht="27" customHeight="1">
      <c r="B18" s="68" t="s">
        <v>29</v>
      </c>
      <c r="C18" s="69"/>
      <c r="D18" s="69"/>
      <c r="E18" s="69"/>
      <c r="F18" s="69"/>
      <c r="G18" s="70"/>
    </row>
    <row r="19" spans="2:7" ht="51" customHeight="1">
      <c r="B19" s="17" t="s">
        <v>8</v>
      </c>
      <c r="C19" s="17" t="s">
        <v>9</v>
      </c>
      <c r="D19" s="17" t="s">
        <v>10</v>
      </c>
      <c r="E19" s="17" t="s">
        <v>11</v>
      </c>
      <c r="F19" s="17" t="s">
        <v>12</v>
      </c>
      <c r="G19" s="17" t="s">
        <v>13</v>
      </c>
    </row>
    <row r="20" spans="2:7" ht="43.5" customHeight="1">
      <c r="B20" s="58">
        <v>1</v>
      </c>
      <c r="C20" s="59" t="s">
        <v>30</v>
      </c>
      <c r="D20" s="43" t="s">
        <v>23</v>
      </c>
      <c r="E20" s="45">
        <f>197.34*0.04*2.4</f>
        <v>18.94464</v>
      </c>
      <c r="F20" s="45"/>
      <c r="G20" s="45"/>
    </row>
    <row r="21" spans="2:7" ht="42" customHeight="1">
      <c r="B21" s="58">
        <v>2</v>
      </c>
      <c r="C21" s="26" t="s">
        <v>31</v>
      </c>
      <c r="D21" s="43" t="s">
        <v>15</v>
      </c>
      <c r="E21" s="24">
        <f>197.34*0.2</f>
        <v>39.468000000000004</v>
      </c>
      <c r="F21" s="24"/>
      <c r="G21" s="24"/>
    </row>
    <row r="22" spans="2:7" ht="40.5" customHeight="1">
      <c r="B22" s="58">
        <v>3</v>
      </c>
      <c r="C22" s="26" t="s">
        <v>32</v>
      </c>
      <c r="D22" s="43" t="s">
        <v>17</v>
      </c>
      <c r="E22" s="24">
        <v>312</v>
      </c>
      <c r="F22" s="24"/>
      <c r="G22" s="24"/>
    </row>
    <row r="23" spans="2:7" ht="42.75" customHeight="1">
      <c r="B23" s="58">
        <v>4</v>
      </c>
      <c r="C23" s="26" t="s">
        <v>33</v>
      </c>
      <c r="D23" s="43" t="s">
        <v>15</v>
      </c>
      <c r="E23" s="24">
        <f>E24*0.07</f>
        <v>21.840000000000003</v>
      </c>
      <c r="F23" s="24"/>
      <c r="G23" s="24"/>
    </row>
    <row r="24" spans="2:7" ht="36" customHeight="1">
      <c r="B24" s="58">
        <v>5</v>
      </c>
      <c r="C24" s="60" t="s">
        <v>34</v>
      </c>
      <c r="D24" s="43" t="s">
        <v>17</v>
      </c>
      <c r="E24" s="24">
        <f>E22</f>
        <v>312</v>
      </c>
      <c r="F24" s="24"/>
      <c r="G24" s="24"/>
    </row>
    <row r="25" spans="2:7">
      <c r="B25" s="58"/>
      <c r="C25" s="26"/>
      <c r="D25" s="43"/>
      <c r="E25" s="24"/>
      <c r="F25" s="24"/>
      <c r="G25" s="27" t="s">
        <v>5</v>
      </c>
    </row>
    <row r="26" spans="2:7" ht="27" customHeight="1">
      <c r="B26" s="68" t="s">
        <v>35</v>
      </c>
      <c r="C26" s="69"/>
      <c r="D26" s="69"/>
      <c r="E26" s="69"/>
      <c r="F26" s="69"/>
      <c r="G26" s="70"/>
    </row>
    <row r="27" spans="2:7" ht="51" customHeight="1">
      <c r="B27" s="17" t="s">
        <v>8</v>
      </c>
      <c r="C27" s="17" t="s">
        <v>9</v>
      </c>
      <c r="D27" s="17" t="s">
        <v>10</v>
      </c>
      <c r="E27" s="17" t="s">
        <v>11</v>
      </c>
      <c r="F27" s="17" t="s">
        <v>12</v>
      </c>
      <c r="G27" s="17" t="s">
        <v>13</v>
      </c>
    </row>
    <row r="28" spans="2:7" ht="39.75" customHeight="1">
      <c r="B28" s="65">
        <v>1</v>
      </c>
      <c r="C28" s="48" t="s">
        <v>44</v>
      </c>
      <c r="D28" s="49"/>
      <c r="E28" s="63"/>
      <c r="F28" s="50"/>
      <c r="G28" s="50"/>
    </row>
    <row r="29" spans="2:7" ht="47.25" customHeight="1">
      <c r="B29" s="22">
        <v>2</v>
      </c>
      <c r="C29" s="51" t="s">
        <v>45</v>
      </c>
      <c r="D29" s="22" t="s">
        <v>4</v>
      </c>
      <c r="E29" s="52">
        <f>E43*2*1*0.8</f>
        <v>48</v>
      </c>
      <c r="F29" s="52"/>
      <c r="G29" s="22"/>
    </row>
    <row r="30" spans="2:7" ht="48.75" customHeight="1">
      <c r="B30" s="22">
        <v>3</v>
      </c>
      <c r="C30" s="51" t="s">
        <v>46</v>
      </c>
      <c r="D30" s="22" t="s">
        <v>4</v>
      </c>
      <c r="E30" s="52">
        <f>E43*2*1*0.2</f>
        <v>12</v>
      </c>
      <c r="F30" s="52"/>
      <c r="G30" s="22"/>
    </row>
    <row r="31" spans="2:7">
      <c r="B31" s="22">
        <f t="shared" ref="B31:B41" si="0">B30+1</f>
        <v>4</v>
      </c>
      <c r="C31" s="51" t="s">
        <v>47</v>
      </c>
      <c r="D31" s="22" t="s">
        <v>4</v>
      </c>
      <c r="E31" s="45">
        <f>E29+E30</f>
        <v>60</v>
      </c>
      <c r="F31" s="52"/>
      <c r="G31" s="22"/>
    </row>
    <row r="32" spans="2:7">
      <c r="B32" s="22">
        <f t="shared" si="0"/>
        <v>5</v>
      </c>
      <c r="C32" s="51" t="s">
        <v>48</v>
      </c>
      <c r="D32" s="22" t="s">
        <v>4</v>
      </c>
      <c r="E32" s="45">
        <f>E31</f>
        <v>60</v>
      </c>
      <c r="F32" s="52"/>
      <c r="G32" s="22"/>
    </row>
    <row r="33" spans="2:7" ht="51" customHeight="1">
      <c r="B33" s="22">
        <f t="shared" si="0"/>
        <v>6</v>
      </c>
      <c r="C33" s="51" t="s">
        <v>49</v>
      </c>
      <c r="D33" s="22" t="s">
        <v>0</v>
      </c>
      <c r="E33" s="52">
        <f>20*1.5*2</f>
        <v>60</v>
      </c>
      <c r="F33" s="52"/>
      <c r="G33" s="22"/>
    </row>
    <row r="34" spans="2:7" ht="69" customHeight="1">
      <c r="B34" s="22">
        <f t="shared" si="0"/>
        <v>7</v>
      </c>
      <c r="C34" s="51" t="s">
        <v>50</v>
      </c>
      <c r="D34" s="22" t="s">
        <v>4</v>
      </c>
      <c r="E34" s="52">
        <f>0.65*E43</f>
        <v>19.5</v>
      </c>
      <c r="F34" s="52"/>
      <c r="G34" s="22"/>
    </row>
    <row r="35" spans="2:7" ht="75" customHeight="1">
      <c r="B35" s="22">
        <f t="shared" si="0"/>
        <v>8</v>
      </c>
      <c r="C35" s="51" t="s">
        <v>51</v>
      </c>
      <c r="D35" s="22" t="s">
        <v>4</v>
      </c>
      <c r="E35" s="52">
        <f>0.15*E43</f>
        <v>4.5</v>
      </c>
      <c r="F35" s="52"/>
      <c r="G35" s="22"/>
    </row>
    <row r="36" spans="2:7" ht="64.5" customHeight="1">
      <c r="B36" s="22">
        <f t="shared" si="0"/>
        <v>9</v>
      </c>
      <c r="C36" s="51" t="s">
        <v>52</v>
      </c>
      <c r="D36" s="22" t="s">
        <v>4</v>
      </c>
      <c r="E36" s="52">
        <f>E43*0.5</f>
        <v>15</v>
      </c>
      <c r="F36" s="52"/>
      <c r="G36" s="22"/>
    </row>
    <row r="37" spans="2:7" ht="38.25">
      <c r="B37" s="22">
        <f t="shared" si="0"/>
        <v>10</v>
      </c>
      <c r="C37" s="54" t="s">
        <v>53</v>
      </c>
      <c r="D37" s="22" t="s">
        <v>4</v>
      </c>
      <c r="E37" s="52">
        <f>E29+E30-E34</f>
        <v>40.5</v>
      </c>
      <c r="F37" s="52"/>
      <c r="G37" s="22"/>
    </row>
    <row r="38" spans="2:7" ht="25.5">
      <c r="B38" s="22">
        <f t="shared" si="0"/>
        <v>11</v>
      </c>
      <c r="C38" s="54" t="s">
        <v>54</v>
      </c>
      <c r="D38" s="22" t="s">
        <v>4</v>
      </c>
      <c r="E38" s="52">
        <f>E29+E30-E34</f>
        <v>40.5</v>
      </c>
      <c r="F38" s="52"/>
      <c r="G38" s="22"/>
    </row>
    <row r="39" spans="2:7" ht="25.5">
      <c r="B39" s="22">
        <f t="shared" si="0"/>
        <v>12</v>
      </c>
      <c r="C39" s="54" t="s">
        <v>55</v>
      </c>
      <c r="D39" s="22" t="s">
        <v>4</v>
      </c>
      <c r="E39" s="52">
        <f>E38</f>
        <v>40.5</v>
      </c>
      <c r="F39" s="52"/>
      <c r="G39" s="22"/>
    </row>
    <row r="40" spans="2:7" ht="38.25">
      <c r="B40" s="22">
        <f t="shared" si="0"/>
        <v>13</v>
      </c>
      <c r="C40" s="54" t="s">
        <v>56</v>
      </c>
      <c r="D40" s="22" t="s">
        <v>4</v>
      </c>
      <c r="E40" s="52">
        <f>E36</f>
        <v>15</v>
      </c>
      <c r="F40" s="52"/>
      <c r="G40" s="22"/>
    </row>
    <row r="41" spans="2:7" ht="38.25">
      <c r="B41" s="22">
        <f t="shared" si="0"/>
        <v>14</v>
      </c>
      <c r="C41" s="54" t="s">
        <v>57</v>
      </c>
      <c r="D41" s="22" t="s">
        <v>4</v>
      </c>
      <c r="E41" s="52">
        <f>E39</f>
        <v>40.5</v>
      </c>
      <c r="F41" s="52"/>
      <c r="G41" s="22"/>
    </row>
    <row r="42" spans="2:7">
      <c r="B42" s="22" t="s">
        <v>5</v>
      </c>
      <c r="C42" s="55" t="s">
        <v>58</v>
      </c>
      <c r="D42" s="56"/>
      <c r="E42" s="57"/>
      <c r="F42" s="57"/>
      <c r="G42" s="56"/>
    </row>
    <row r="43" spans="2:7" ht="38.25">
      <c r="B43" s="22">
        <v>15</v>
      </c>
      <c r="C43" s="54" t="s">
        <v>59</v>
      </c>
      <c r="D43" s="22" t="s">
        <v>60</v>
      </c>
      <c r="E43" s="52">
        <v>30</v>
      </c>
      <c r="F43" s="52"/>
      <c r="G43" s="22"/>
    </row>
    <row r="44" spans="2:7" ht="51">
      <c r="B44" s="22">
        <v>16</v>
      </c>
      <c r="C44" s="54" t="s">
        <v>61</v>
      </c>
      <c r="D44" s="22" t="s">
        <v>60</v>
      </c>
      <c r="E44" s="52">
        <v>11.5</v>
      </c>
      <c r="F44" s="52"/>
      <c r="G44" s="22"/>
    </row>
    <row r="45" spans="2:7" ht="51">
      <c r="B45" s="22">
        <v>17</v>
      </c>
      <c r="C45" s="54" t="s">
        <v>62</v>
      </c>
      <c r="D45" s="22" t="s">
        <v>3</v>
      </c>
      <c r="E45" s="52">
        <v>1</v>
      </c>
      <c r="F45" s="52"/>
      <c r="G45" s="22"/>
    </row>
    <row r="46" spans="2:7" ht="38.25">
      <c r="B46" s="43">
        <v>18</v>
      </c>
      <c r="C46" s="26" t="s">
        <v>36</v>
      </c>
      <c r="D46" s="46" t="s">
        <v>17</v>
      </c>
      <c r="E46" s="45">
        <v>155</v>
      </c>
      <c r="F46" s="24"/>
      <c r="G46" s="24"/>
    </row>
    <row r="47" spans="2:7">
      <c r="B47" s="43"/>
      <c r="C47" s="26"/>
      <c r="D47" s="46"/>
      <c r="E47" s="24"/>
      <c r="F47" s="24"/>
      <c r="G47" s="27"/>
    </row>
    <row r="48" spans="2:7">
      <c r="B48" s="71" t="s">
        <v>63</v>
      </c>
      <c r="C48" s="71"/>
      <c r="D48" s="71"/>
      <c r="E48" s="71"/>
      <c r="F48" s="71"/>
      <c r="G48" s="71"/>
    </row>
    <row r="49" spans="2:7" ht="25.5">
      <c r="B49" s="17" t="s">
        <v>8</v>
      </c>
      <c r="C49" s="17" t="s">
        <v>9</v>
      </c>
      <c r="D49" s="17" t="s">
        <v>10</v>
      </c>
      <c r="E49" s="17" t="s">
        <v>11</v>
      </c>
      <c r="F49" s="17" t="s">
        <v>12</v>
      </c>
      <c r="G49" s="17" t="s">
        <v>13</v>
      </c>
    </row>
    <row r="50" spans="2:7" ht="25.5">
      <c r="B50" s="2">
        <v>1</v>
      </c>
      <c r="C50" s="14" t="s">
        <v>64</v>
      </c>
      <c r="D50" s="15" t="s">
        <v>3</v>
      </c>
      <c r="E50" s="15">
        <v>1</v>
      </c>
      <c r="F50" s="15"/>
      <c r="G50" s="16"/>
    </row>
    <row r="51" spans="2:7">
      <c r="B51" s="3"/>
      <c r="C51" s="4"/>
      <c r="D51" s="5"/>
      <c r="E51" s="5"/>
      <c r="F51" s="5"/>
      <c r="G51" s="6"/>
    </row>
    <row r="52" spans="2:7">
      <c r="B52" s="68" t="s">
        <v>37</v>
      </c>
      <c r="C52" s="69"/>
      <c r="D52" s="69"/>
      <c r="E52" s="69"/>
      <c r="F52" s="69"/>
      <c r="G52" s="70"/>
    </row>
    <row r="53" spans="2:7" ht="25.5">
      <c r="B53" s="17" t="s">
        <v>8</v>
      </c>
      <c r="C53" s="17" t="s">
        <v>9</v>
      </c>
      <c r="D53" s="17" t="s">
        <v>10</v>
      </c>
      <c r="E53" s="17" t="s">
        <v>11</v>
      </c>
      <c r="F53" s="17" t="s">
        <v>12</v>
      </c>
      <c r="G53" s="17" t="s">
        <v>13</v>
      </c>
    </row>
    <row r="54" spans="2:7" ht="76.5">
      <c r="B54" s="43">
        <v>1</v>
      </c>
      <c r="C54" s="44" t="s">
        <v>38</v>
      </c>
      <c r="D54" s="43" t="s">
        <v>20</v>
      </c>
      <c r="E54" s="45">
        <v>63.2</v>
      </c>
      <c r="F54" s="24"/>
      <c r="G54" s="24"/>
    </row>
    <row r="55" spans="2:7" ht="76.5">
      <c r="B55" s="43">
        <v>2</v>
      </c>
      <c r="C55" s="23" t="s">
        <v>39</v>
      </c>
      <c r="D55" s="46" t="s">
        <v>3</v>
      </c>
      <c r="E55" s="24">
        <v>3</v>
      </c>
      <c r="F55" s="24"/>
      <c r="G55" s="24"/>
    </row>
    <row r="56" spans="2:7" ht="51">
      <c r="B56" s="43">
        <v>3</v>
      </c>
      <c r="C56" s="23" t="s">
        <v>40</v>
      </c>
      <c r="D56" s="46" t="s">
        <v>3</v>
      </c>
      <c r="E56" s="24">
        <v>3</v>
      </c>
      <c r="F56" s="24"/>
      <c r="G56" s="24"/>
    </row>
    <row r="57" spans="2:7">
      <c r="B57" s="43"/>
      <c r="C57" s="23"/>
      <c r="D57" s="46"/>
      <c r="E57" s="24"/>
      <c r="F57" s="24"/>
      <c r="G57" s="24"/>
    </row>
    <row r="58" spans="2:7">
      <c r="B58" s="43"/>
      <c r="C58" s="23"/>
      <c r="D58" s="46"/>
      <c r="E58" s="24"/>
      <c r="F58" s="24"/>
      <c r="G58" s="24"/>
    </row>
    <row r="59" spans="2:7">
      <c r="B59" s="68" t="s">
        <v>99</v>
      </c>
      <c r="C59" s="69"/>
      <c r="D59" s="69"/>
      <c r="E59" s="69"/>
      <c r="F59" s="69"/>
      <c r="G59" s="70"/>
    </row>
    <row r="60" spans="2:7" ht="25.5">
      <c r="B60" s="17" t="s">
        <v>8</v>
      </c>
      <c r="C60" s="17" t="s">
        <v>9</v>
      </c>
      <c r="D60" s="17" t="s">
        <v>10</v>
      </c>
      <c r="E60" s="17" t="s">
        <v>11</v>
      </c>
      <c r="F60" s="17" t="s">
        <v>12</v>
      </c>
      <c r="G60" s="17" t="s">
        <v>13</v>
      </c>
    </row>
    <row r="61" spans="2:7" ht="25.5">
      <c r="B61" s="22">
        <v>1</v>
      </c>
      <c r="C61" s="23" t="s">
        <v>65</v>
      </c>
      <c r="D61" s="22" t="s">
        <v>4</v>
      </c>
      <c r="E61" s="64">
        <v>192</v>
      </c>
      <c r="F61" s="24"/>
      <c r="G61" s="24"/>
    </row>
    <row r="62" spans="2:7">
      <c r="B62" s="22">
        <v>2</v>
      </c>
      <c r="C62" s="23" t="s">
        <v>66</v>
      </c>
      <c r="D62" s="22" t="s">
        <v>4</v>
      </c>
      <c r="E62" s="64">
        <v>48</v>
      </c>
      <c r="F62" s="24"/>
      <c r="G62" s="24"/>
    </row>
    <row r="63" spans="2:7" ht="25.5">
      <c r="B63" s="22">
        <v>3</v>
      </c>
      <c r="C63" s="23" t="s">
        <v>67</v>
      </c>
      <c r="D63" s="22" t="s">
        <v>4</v>
      </c>
      <c r="E63" s="64">
        <v>48</v>
      </c>
      <c r="F63" s="24"/>
      <c r="G63" s="24"/>
    </row>
    <row r="64" spans="2:7" ht="25.5">
      <c r="B64" s="22">
        <v>4</v>
      </c>
      <c r="C64" s="23" t="s">
        <v>68</v>
      </c>
      <c r="D64" s="22" t="s">
        <v>4</v>
      </c>
      <c r="E64" s="64">
        <v>48</v>
      </c>
      <c r="F64" s="24"/>
      <c r="G64" s="24"/>
    </row>
    <row r="65" spans="2:10">
      <c r="B65" s="22">
        <v>5</v>
      </c>
      <c r="C65" s="23" t="s">
        <v>69</v>
      </c>
      <c r="D65" s="22" t="s">
        <v>4</v>
      </c>
      <c r="E65" s="64">
        <v>240</v>
      </c>
      <c r="F65" s="24"/>
      <c r="G65" s="24"/>
    </row>
    <row r="66" spans="2:10">
      <c r="B66" s="22">
        <v>6</v>
      </c>
      <c r="C66" s="23" t="s">
        <v>70</v>
      </c>
      <c r="D66" s="22" t="s">
        <v>4</v>
      </c>
      <c r="E66" s="64">
        <v>59</v>
      </c>
      <c r="F66" s="24"/>
      <c r="G66" s="24"/>
    </row>
    <row r="67" spans="2:10" ht="25.5">
      <c r="B67" s="22">
        <v>7</v>
      </c>
      <c r="C67" s="23" t="s">
        <v>71</v>
      </c>
      <c r="D67" s="22" t="s">
        <v>4</v>
      </c>
      <c r="E67" s="64">
        <v>181</v>
      </c>
      <c r="F67" s="24"/>
      <c r="G67" s="24"/>
    </row>
    <row r="68" spans="2:10" ht="25.5">
      <c r="B68" s="22">
        <v>8</v>
      </c>
      <c r="C68" s="23" t="s">
        <v>72</v>
      </c>
      <c r="D68" s="22" t="s">
        <v>4</v>
      </c>
      <c r="E68" s="64">
        <v>181</v>
      </c>
      <c r="F68" s="24"/>
      <c r="G68" s="24"/>
    </row>
    <row r="69" spans="2:10">
      <c r="B69" s="22">
        <v>9</v>
      </c>
      <c r="C69" s="23" t="s">
        <v>73</v>
      </c>
      <c r="D69" s="22" t="s">
        <v>1</v>
      </c>
      <c r="E69" s="64">
        <v>150</v>
      </c>
      <c r="F69" s="24"/>
      <c r="G69" s="24"/>
    </row>
    <row r="70" spans="2:10">
      <c r="B70" s="22">
        <v>10</v>
      </c>
      <c r="C70" s="23" t="s">
        <v>74</v>
      </c>
      <c r="D70" s="22" t="s">
        <v>1</v>
      </c>
      <c r="E70" s="64">
        <v>6</v>
      </c>
      <c r="F70" s="24"/>
      <c r="G70" s="24"/>
    </row>
    <row r="71" spans="2:10">
      <c r="B71" s="22">
        <v>11</v>
      </c>
      <c r="C71" s="23" t="s">
        <v>75</v>
      </c>
      <c r="D71" s="22" t="s">
        <v>1</v>
      </c>
      <c r="E71" s="64">
        <v>60</v>
      </c>
      <c r="F71" s="24"/>
      <c r="G71" s="24"/>
    </row>
    <row r="72" spans="2:10">
      <c r="B72" s="22">
        <v>12</v>
      </c>
      <c r="C72" s="23" t="s">
        <v>76</v>
      </c>
      <c r="D72" s="22" t="s">
        <v>2</v>
      </c>
      <c r="E72" s="64">
        <v>2</v>
      </c>
      <c r="F72" s="24"/>
      <c r="G72" s="24"/>
    </row>
    <row r="73" spans="2:10">
      <c r="B73" s="22">
        <v>13</v>
      </c>
      <c r="C73" s="23" t="s">
        <v>77</v>
      </c>
      <c r="D73" s="22" t="s">
        <v>2</v>
      </c>
      <c r="E73" s="64">
        <v>2</v>
      </c>
      <c r="F73" s="24"/>
      <c r="G73" s="24"/>
    </row>
    <row r="74" spans="2:10">
      <c r="B74" s="22">
        <v>14</v>
      </c>
      <c r="C74" s="23" t="s">
        <v>78</v>
      </c>
      <c r="D74" s="22" t="s">
        <v>2</v>
      </c>
      <c r="E74" s="64">
        <v>2</v>
      </c>
      <c r="F74" s="24"/>
      <c r="G74" s="24"/>
    </row>
    <row r="75" spans="2:10" ht="25.5">
      <c r="B75" s="22">
        <v>15</v>
      </c>
      <c r="C75" s="23" t="s">
        <v>79</v>
      </c>
      <c r="D75" s="22" t="s">
        <v>2</v>
      </c>
      <c r="E75" s="64">
        <v>2</v>
      </c>
      <c r="F75" s="24"/>
      <c r="G75" s="24"/>
    </row>
    <row r="76" spans="2:10" ht="25.5">
      <c r="B76" s="22">
        <v>16</v>
      </c>
      <c r="C76" s="23" t="s">
        <v>80</v>
      </c>
      <c r="D76" s="22" t="s">
        <v>2</v>
      </c>
      <c r="E76" s="64">
        <v>2</v>
      </c>
      <c r="F76" s="24"/>
      <c r="G76" s="24"/>
    </row>
    <row r="77" spans="2:10">
      <c r="B77" s="22">
        <v>17</v>
      </c>
      <c r="C77" s="23" t="s">
        <v>81</v>
      </c>
      <c r="D77" s="22" t="s">
        <v>2</v>
      </c>
      <c r="E77" s="64">
        <v>1</v>
      </c>
      <c r="F77" s="24"/>
      <c r="G77" s="24"/>
    </row>
    <row r="78" spans="2:10" ht="25.5">
      <c r="B78" s="22">
        <v>18</v>
      </c>
      <c r="C78" s="23" t="s">
        <v>82</v>
      </c>
      <c r="D78" s="22" t="s">
        <v>2</v>
      </c>
      <c r="E78" s="64">
        <v>2</v>
      </c>
      <c r="F78" s="24"/>
      <c r="G78" s="24"/>
    </row>
    <row r="79" spans="2:10" ht="25.5">
      <c r="B79" s="22">
        <v>19</v>
      </c>
      <c r="C79" s="23" t="s">
        <v>83</v>
      </c>
      <c r="D79" s="22" t="s">
        <v>2</v>
      </c>
      <c r="E79" s="64">
        <v>2</v>
      </c>
      <c r="F79" s="24"/>
      <c r="G79" s="24"/>
    </row>
    <row r="80" spans="2:10" hidden="1">
      <c r="B80" s="25" t="s">
        <v>5</v>
      </c>
      <c r="C80" s="18"/>
      <c r="D80" s="25"/>
      <c r="E80" s="19"/>
      <c r="F80" s="19"/>
      <c r="G80" s="20"/>
      <c r="J80" t="s">
        <v>5</v>
      </c>
    </row>
    <row r="81" spans="2:7" ht="25.5">
      <c r="B81" s="38">
        <v>20</v>
      </c>
      <c r="C81" s="66" t="s">
        <v>84</v>
      </c>
      <c r="D81" s="34"/>
      <c r="E81" s="30"/>
      <c r="F81" s="35"/>
      <c r="G81" s="30"/>
    </row>
    <row r="82" spans="2:7">
      <c r="B82" s="31" t="s">
        <v>5</v>
      </c>
      <c r="C82" s="67" t="s">
        <v>85</v>
      </c>
      <c r="D82" s="36" t="s">
        <v>2</v>
      </c>
      <c r="E82" s="32">
        <v>1</v>
      </c>
      <c r="F82" s="37"/>
      <c r="G82" s="32"/>
    </row>
    <row r="83" spans="2:7">
      <c r="B83" s="31">
        <v>21</v>
      </c>
      <c r="C83" s="29" t="s">
        <v>86</v>
      </c>
      <c r="D83" s="31" t="s">
        <v>2</v>
      </c>
      <c r="E83" s="32">
        <v>1</v>
      </c>
      <c r="F83" s="32"/>
      <c r="G83" s="32"/>
    </row>
    <row r="84" spans="2:7">
      <c r="B84" s="38">
        <v>22</v>
      </c>
      <c r="C84" s="28" t="s">
        <v>70</v>
      </c>
      <c r="D84" s="38" t="s">
        <v>4</v>
      </c>
      <c r="E84" s="30">
        <v>65</v>
      </c>
      <c r="F84" s="30"/>
      <c r="G84" s="30"/>
    </row>
    <row r="85" spans="2:7" ht="25.5">
      <c r="B85" s="38">
        <v>23</v>
      </c>
      <c r="C85" s="66" t="s">
        <v>87</v>
      </c>
      <c r="D85" s="34"/>
      <c r="E85" s="30"/>
      <c r="F85" s="35"/>
      <c r="G85" s="30"/>
    </row>
    <row r="86" spans="2:7">
      <c r="B86" s="31" t="s">
        <v>5</v>
      </c>
      <c r="C86" s="67" t="s">
        <v>88</v>
      </c>
      <c r="D86" s="36" t="s">
        <v>3</v>
      </c>
      <c r="E86" s="32">
        <v>9</v>
      </c>
      <c r="F86" s="37"/>
      <c r="G86" s="32"/>
    </row>
    <row r="87" spans="2:7" ht="25.5">
      <c r="B87" s="40">
        <v>24</v>
      </c>
      <c r="C87" s="39" t="s">
        <v>89</v>
      </c>
      <c r="D87" s="40" t="s">
        <v>3</v>
      </c>
      <c r="E87" s="41">
        <v>9</v>
      </c>
      <c r="F87" s="41"/>
      <c r="G87" s="41"/>
    </row>
    <row r="88" spans="2:7" ht="25.5">
      <c r="B88" s="38">
        <v>25</v>
      </c>
      <c r="C88" s="66" t="s">
        <v>90</v>
      </c>
      <c r="D88" s="34"/>
      <c r="E88" s="30"/>
      <c r="F88" s="35"/>
      <c r="G88" s="30"/>
    </row>
    <row r="89" spans="2:7">
      <c r="B89" s="40"/>
      <c r="C89" s="21" t="s">
        <v>91</v>
      </c>
      <c r="D89" s="42" t="s">
        <v>2</v>
      </c>
      <c r="E89" s="41">
        <v>18</v>
      </c>
      <c r="F89" s="33"/>
      <c r="G89" s="41"/>
    </row>
    <row r="90" spans="2:7" ht="25.5">
      <c r="B90" s="38">
        <v>26</v>
      </c>
      <c r="C90" s="66" t="s">
        <v>92</v>
      </c>
      <c r="D90" s="34"/>
      <c r="E90" s="30"/>
      <c r="F90" s="35"/>
      <c r="G90" s="30"/>
    </row>
    <row r="91" spans="2:7">
      <c r="B91" s="31"/>
      <c r="C91" s="67" t="s">
        <v>91</v>
      </c>
      <c r="D91" s="36" t="s">
        <v>2</v>
      </c>
      <c r="E91" s="32">
        <v>9</v>
      </c>
      <c r="F91" s="37"/>
      <c r="G91" s="32"/>
    </row>
    <row r="92" spans="2:7" ht="25.5">
      <c r="B92" s="31">
        <v>27</v>
      </c>
      <c r="C92" s="29" t="s">
        <v>93</v>
      </c>
      <c r="D92" s="31" t="s">
        <v>2</v>
      </c>
      <c r="E92" s="32">
        <v>1</v>
      </c>
      <c r="F92" s="32"/>
      <c r="G92" s="32"/>
    </row>
    <row r="93" spans="2:7" ht="25.5">
      <c r="B93" s="22">
        <v>28</v>
      </c>
      <c r="C93" s="23" t="s">
        <v>94</v>
      </c>
      <c r="D93" s="22" t="s">
        <v>2</v>
      </c>
      <c r="E93" s="24">
        <v>1</v>
      </c>
      <c r="F93" s="24"/>
      <c r="G93" s="24"/>
    </row>
    <row r="94" spans="2:7" ht="25.5">
      <c r="B94" s="22">
        <v>29</v>
      </c>
      <c r="C94" s="23" t="s">
        <v>95</v>
      </c>
      <c r="D94" s="22" t="s">
        <v>1</v>
      </c>
      <c r="E94" s="24">
        <v>150</v>
      </c>
      <c r="F94" s="24"/>
      <c r="G94" s="24"/>
    </row>
    <row r="95" spans="2:7">
      <c r="B95" s="22">
        <v>20</v>
      </c>
      <c r="C95" s="23" t="s">
        <v>96</v>
      </c>
      <c r="D95" s="22" t="s">
        <v>1</v>
      </c>
      <c r="E95" s="24">
        <v>150</v>
      </c>
      <c r="F95" s="24"/>
      <c r="G95" s="24"/>
    </row>
    <row r="96" spans="2:7">
      <c r="B96" s="22">
        <v>31</v>
      </c>
      <c r="C96" s="23" t="s">
        <v>97</v>
      </c>
      <c r="D96" s="22" t="s">
        <v>1</v>
      </c>
      <c r="E96" s="24">
        <v>150</v>
      </c>
      <c r="F96" s="24"/>
      <c r="G96" s="24"/>
    </row>
    <row r="97" spans="2:7">
      <c r="B97" s="22">
        <v>32</v>
      </c>
      <c r="C97" s="23" t="s">
        <v>98</v>
      </c>
      <c r="D97" s="22" t="s">
        <v>1</v>
      </c>
      <c r="E97" s="24">
        <v>150</v>
      </c>
      <c r="F97" s="24"/>
      <c r="G97" s="24"/>
    </row>
    <row r="98" spans="2:7" hidden="1">
      <c r="B98" s="22"/>
      <c r="C98" s="23"/>
      <c r="D98" s="22"/>
      <c r="E98" s="24"/>
      <c r="F98" s="24"/>
      <c r="G98" s="24"/>
    </row>
    <row r="99" spans="2:7" hidden="1">
      <c r="B99" s="22"/>
      <c r="C99" s="23"/>
      <c r="D99" s="22"/>
      <c r="E99" s="24"/>
      <c r="F99" s="24"/>
      <c r="G99" s="24"/>
    </row>
    <row r="100" spans="2:7" hidden="1">
      <c r="B100" s="22"/>
      <c r="C100" s="23"/>
      <c r="D100" s="22"/>
      <c r="E100" s="24"/>
      <c r="F100" s="24"/>
      <c r="G100" s="24"/>
    </row>
    <row r="101" spans="2:7" hidden="1">
      <c r="B101" s="22"/>
      <c r="C101" s="23"/>
      <c r="D101" s="22"/>
      <c r="E101" s="24"/>
      <c r="F101" s="24"/>
      <c r="G101" s="24"/>
    </row>
    <row r="102" spans="2:7">
      <c r="B102" s="22"/>
      <c r="C102" s="26"/>
      <c r="D102" s="22"/>
      <c r="E102" s="24" t="s">
        <v>5</v>
      </c>
      <c r="F102" s="24"/>
      <c r="G102" s="27"/>
    </row>
    <row r="103" spans="2:7">
      <c r="B103" s="7"/>
      <c r="C103" s="8"/>
      <c r="D103" s="7"/>
      <c r="E103" s="7"/>
      <c r="F103" s="7"/>
      <c r="G103" s="7"/>
    </row>
    <row r="104" spans="2:7">
      <c r="B104" s="7"/>
      <c r="C104" s="9"/>
      <c r="D104" s="10"/>
      <c r="E104" s="7"/>
      <c r="F104" s="11" t="s">
        <v>41</v>
      </c>
      <c r="G104" s="12"/>
    </row>
    <row r="105" spans="2:7">
      <c r="B105" s="7"/>
      <c r="C105" s="13"/>
      <c r="D105" s="10"/>
      <c r="E105" s="7"/>
      <c r="F105" s="11" t="s">
        <v>42</v>
      </c>
      <c r="G105" s="12"/>
    </row>
    <row r="106" spans="2:7">
      <c r="B106" s="7"/>
      <c r="C106" s="13"/>
      <c r="D106" s="10"/>
      <c r="E106" s="7"/>
      <c r="F106" s="11" t="s">
        <v>43</v>
      </c>
      <c r="G106" s="12"/>
    </row>
    <row r="107" spans="2:7">
      <c r="B107" s="7"/>
      <c r="C107" s="1"/>
      <c r="D107" s="1"/>
      <c r="E107" s="1"/>
      <c r="F107" s="11"/>
      <c r="G107" s="7"/>
    </row>
    <row r="108" spans="2:7">
      <c r="C108" s="1"/>
      <c r="D108" s="1"/>
      <c r="E108" s="1"/>
    </row>
    <row r="109" spans="2:7">
      <c r="C109" s="1"/>
      <c r="D109" s="1"/>
      <c r="E109" s="1"/>
    </row>
    <row r="110" spans="2:7">
      <c r="C110" s="1"/>
      <c r="D110" s="1"/>
      <c r="E110" s="1"/>
    </row>
    <row r="111" spans="2:7">
      <c r="C111" s="1"/>
      <c r="D111" s="1"/>
      <c r="E111" s="1"/>
    </row>
    <row r="112" spans="2:7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</sheetData>
  <mergeCells count="8">
    <mergeCell ref="B59:G59"/>
    <mergeCell ref="B48:G48"/>
    <mergeCell ref="B52:G52"/>
    <mergeCell ref="B1:G1"/>
    <mergeCell ref="B2:G2"/>
    <mergeCell ref="B9:G9"/>
    <mergeCell ref="B18:G18"/>
    <mergeCell ref="B26:G2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УЛ.МАРИНА БАРА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G.Gancheva</cp:lastModifiedBy>
  <cp:lastPrinted>2019-02-19T14:24:31Z</cp:lastPrinted>
  <dcterms:created xsi:type="dcterms:W3CDTF">2019-02-14T08:53:35Z</dcterms:created>
  <dcterms:modified xsi:type="dcterms:W3CDTF">2019-05-13T06:37:05Z</dcterms:modified>
</cp:coreProperties>
</file>